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<sst xmlns="http://schemas.openxmlformats.org/spreadsheetml/2006/main" count="74" uniqueCount="55">
  <si>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 xml:space="preserve">Furnizorul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</si>
  <si>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</si>
  <si>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</si>
  <si>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</si>
  <si>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</si>
  <si>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</si>
  <si>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</si>
  <si>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</si>
  <si>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</si>
  <si>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</si>
  <si>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 xml:space="preserve">Punctaj </t>
  </si>
  <si>
    <t>SCM Caritas Medica</t>
  </si>
  <si>
    <t>SC Manitou SRL</t>
  </si>
  <si>
    <t>Director ex.al Dir. relatii contractuale</t>
  </si>
  <si>
    <t>APROBAT</t>
  </si>
  <si>
    <t>Criteriul de evaluare resurse 90 %</t>
  </si>
  <si>
    <t>Spital Judetean</t>
  </si>
  <si>
    <t>Spital Negresti</t>
  </si>
  <si>
    <t xml:space="preserve">Criteriul de disponibilitate 10 %    </t>
  </si>
  <si>
    <t>ec. Mihaela Curta</t>
  </si>
  <si>
    <t>SC Hiperdia SA</t>
  </si>
  <si>
    <t>ANEXA 2</t>
  </si>
  <si>
    <t>laborator</t>
  </si>
  <si>
    <t>radiologie</t>
  </si>
  <si>
    <t xml:space="preserve">BUGET RADIOLOGIE IMAGISTICA =  </t>
  </si>
  <si>
    <t>Psiho Test</t>
  </si>
  <si>
    <t>Clinica Korall</t>
  </si>
  <si>
    <t>DIRECTOR GENERAL</t>
  </si>
  <si>
    <t>CMI Dr. Ungur Cristian</t>
  </si>
  <si>
    <t>difere</t>
  </si>
  <si>
    <t>Anexa 2</t>
  </si>
  <si>
    <t>PUNCTAJE RADIOLOGIE IMAGISTICA MEDICALE PENTRU ANUL 2023</t>
  </si>
  <si>
    <t>ing..Garofița Grigor</t>
  </si>
  <si>
    <t xml:space="preserve">CA </t>
  </si>
  <si>
    <t>CA contractate</t>
  </si>
  <si>
    <t>Intocmit</t>
  </si>
  <si>
    <t>ec.Otilia Șuta</t>
  </si>
  <si>
    <t>trimestrul II</t>
  </si>
  <si>
    <t>medie lunară</t>
  </si>
  <si>
    <t>contractat</t>
  </si>
  <si>
    <t>TOTAL contract</t>
  </si>
  <si>
    <t>Spital Carei</t>
  </si>
  <si>
    <t>SC Aly Dent Clinic SRL</t>
  </si>
  <si>
    <t>VMV Dental Clinique SRL</t>
  </si>
  <si>
    <t>Carei</t>
  </si>
  <si>
    <t>Clinica Korall                SM</t>
  </si>
  <si>
    <t>SC Hiperdia SA           SM</t>
  </si>
  <si>
    <t>?</t>
  </si>
  <si>
    <t>SCM Caritas Medica           1</t>
  </si>
  <si>
    <t>Tășnad</t>
  </si>
  <si>
    <t>Spital Judetean              SM</t>
  </si>
  <si>
    <t xml:space="preserve">Sem I </t>
  </si>
  <si>
    <t>Semestru II</t>
  </si>
  <si>
    <t>semestru II  2023</t>
  </si>
  <si>
    <t>tbc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</si>
</sst>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0000"/>
    <numFmt numFmtId="183" formatCode="0.0000"/>
    <numFmt numFmtId="184" formatCode="#,##0.00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7" fillId="33" borderId="12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justify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justify" vertical="justify"/>
    </xf>
    <xf numFmtId="0" fontId="10" fillId="0" borderId="11" xfId="0" applyFont="1" applyBorder="1" applyAlignment="1">
      <alignment horizontal="justify" vertical="justify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14.7109375" style="0" customWidth="1"/>
    <col min="3" max="3" width="9.57421875" style="0" customWidth="1"/>
    <col min="4" max="4" width="14.71093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1" t="s">
        <v>21</v>
      </c>
      <c r="H1" s="31"/>
    </row>
    <row r="2" spans="5:6" ht="20.25">
      <c r="E2" s="25">
        <v>2023</v>
      </c>
      <c r="F2" s="32"/>
    </row>
    <row r="3" ht="12.75">
      <c r="E3" s="40" t="s">
        <v>37</v>
      </c>
    </row>
    <row r="5" spans="1:5" ht="12.75">
      <c r="A5" s="32"/>
      <c r="B5" s="26" t="s">
        <v>24</v>
      </c>
      <c r="E5" s="2">
        <f>D20</f>
        <v>4357000</v>
      </c>
    </row>
    <row r="7" ht="12.75">
      <c r="E7" s="2"/>
    </row>
    <row r="8" spans="2:6" ht="60">
      <c r="B8" s="1" t="s">
        <v>8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5">
      <c r="B9" s="4">
        <v>1</v>
      </c>
      <c r="C9" s="4">
        <v>90</v>
      </c>
      <c r="D9" s="5">
        <f>E5*C9/100</f>
        <v>3921300</v>
      </c>
      <c r="E9" s="5">
        <f>' anexa 2'!E22</f>
        <v>6375.68</v>
      </c>
      <c r="F9" s="8">
        <f>D9/E9</f>
        <v>615.0402780566151</v>
      </c>
    </row>
    <row r="10" spans="2:6" ht="15">
      <c r="B10" s="4">
        <v>2</v>
      </c>
      <c r="C10" s="4">
        <v>10</v>
      </c>
      <c r="D10" s="5">
        <f>E5*C10/100</f>
        <v>435700</v>
      </c>
      <c r="E10" s="5">
        <f>' anexa 2'!G22</f>
        <v>120</v>
      </c>
      <c r="F10" s="8">
        <f>D10/E10</f>
        <v>3630.8333333333335</v>
      </c>
    </row>
    <row r="11" spans="2:6" s="3" customFormat="1" ht="15.75">
      <c r="B11" s="6" t="s">
        <v>2</v>
      </c>
      <c r="C11" s="6">
        <f>SUM(C9:C10)</f>
        <v>100</v>
      </c>
      <c r="D11" s="7">
        <f>SUM(D9:D10)</f>
        <v>4357000</v>
      </c>
      <c r="E11" s="7">
        <f>SUM(E9:E10)</f>
        <v>6495.68</v>
      </c>
      <c r="F11" s="7">
        <f>SUM(F9:F10)</f>
        <v>4245.873611389949</v>
      </c>
    </row>
    <row r="15" spans="4:5" ht="12.75">
      <c r="D15" s="26"/>
      <c r="E15" s="2"/>
    </row>
    <row r="16" spans="5:6" ht="12.75">
      <c r="E16" s="2"/>
      <c r="F16" s="2"/>
    </row>
    <row r="17" spans="2:8" ht="12.75">
      <c r="B17" s="32" t="s">
        <v>2</v>
      </c>
      <c r="D17" s="36">
        <f>B25</f>
        <v>8714000</v>
      </c>
      <c r="H17" s="2"/>
    </row>
    <row r="18" ht="12.75">
      <c r="D18" s="36"/>
    </row>
    <row r="19" spans="2:4" ht="12.75">
      <c r="B19" s="32" t="s">
        <v>22</v>
      </c>
      <c r="C19" s="33">
        <v>0.5</v>
      </c>
      <c r="D19" s="2">
        <f>D17*50/100</f>
        <v>4357000</v>
      </c>
    </row>
    <row r="20" spans="2:4" ht="12.75">
      <c r="B20" s="32" t="s">
        <v>23</v>
      </c>
      <c r="C20" s="33">
        <v>0.5</v>
      </c>
      <c r="D20" s="2">
        <f>D17*50/100</f>
        <v>4357000</v>
      </c>
    </row>
    <row r="21" spans="2:4" ht="12.75">
      <c r="B21" s="32"/>
      <c r="C21" s="33"/>
      <c r="D21" s="2"/>
    </row>
    <row r="22" spans="3:4" ht="12.75">
      <c r="C22" s="33"/>
      <c r="D22" s="2"/>
    </row>
    <row r="23" spans="2:4" ht="12.75">
      <c r="B23" s="36">
        <v>21844670</v>
      </c>
      <c r="D23" s="2"/>
    </row>
    <row r="24" spans="1:4" ht="12.75">
      <c r="A24" t="s">
        <v>51</v>
      </c>
      <c r="B24" s="36">
        <v>13130670</v>
      </c>
      <c r="D24" s="2"/>
    </row>
    <row r="25" spans="1:4" ht="12.75">
      <c r="A25" t="s">
        <v>29</v>
      </c>
      <c r="B25" s="36">
        <f>B23-B24</f>
        <v>8714000</v>
      </c>
      <c r="D25" s="36"/>
    </row>
    <row r="26" ht="12.75">
      <c r="D26" s="2"/>
    </row>
    <row r="29" spans="2:4" ht="12.75">
      <c r="B29" t="s">
        <v>33</v>
      </c>
      <c r="D29" s="2">
        <v>10727040</v>
      </c>
    </row>
    <row r="30" spans="2:4" ht="12.75">
      <c r="B30" t="s">
        <v>34</v>
      </c>
      <c r="D30" s="2">
        <v>6216520</v>
      </c>
    </row>
    <row r="31" ht="12.75">
      <c r="D31" s="2">
        <f>D29-D30</f>
        <v>4510520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35"/>
  <sheetViews>
    <sheetView tabSelected="1" zoomScale="75" zoomScaleNormal="75" zoomScalePageLayoutView="0" workbookViewId="0" topLeftCell="A1">
      <selection activeCell="K13" sqref="K13"/>
    </sheetView>
  </sheetViews>
  <sheetFormatPr defaultColWidth="16.8515625" defaultRowHeight="12.75"/>
  <cols>
    <col min="1" max="1" width="12.8515625" style="9" customWidth="1"/>
    <col min="2" max="2" width="10.421875" style="9" customWidth="1"/>
    <col min="3" max="3" width="4.8515625" style="9" bestFit="1" customWidth="1"/>
    <col min="4" max="4" width="31.7109375" style="9" customWidth="1"/>
    <col min="5" max="5" width="12.421875" style="9" customWidth="1"/>
    <col min="6" max="6" width="15.28125" style="9" customWidth="1"/>
    <col min="7" max="7" width="7.140625" style="9" customWidth="1"/>
    <col min="8" max="8" width="15.57421875" style="9" customWidth="1"/>
    <col min="9" max="10" width="16.140625" style="9" customWidth="1"/>
    <col min="11" max="16384" width="16.8515625" style="9" customWidth="1"/>
  </cols>
  <sheetData>
    <row r="1" spans="3:13" ht="15" customHeight="1">
      <c r="C1" s="10"/>
      <c r="D1" s="10"/>
      <c r="E1" s="10"/>
      <c r="F1" s="10"/>
      <c r="G1" s="10"/>
      <c r="H1" s="10"/>
      <c r="M1" s="9" t="s">
        <v>30</v>
      </c>
    </row>
    <row r="2" spans="5:12" ht="18" customHeight="1">
      <c r="E2" s="43" t="s">
        <v>31</v>
      </c>
      <c r="F2" s="29"/>
      <c r="G2" s="29"/>
      <c r="L2" s="30" t="s">
        <v>14</v>
      </c>
    </row>
    <row r="3" spans="5:12" ht="18">
      <c r="E3" s="11"/>
      <c r="F3" s="38" t="s">
        <v>53</v>
      </c>
      <c r="G3" s="38"/>
      <c r="H3" s="37"/>
      <c r="I3" s="29"/>
      <c r="J3" s="29"/>
      <c r="L3" s="30" t="s">
        <v>27</v>
      </c>
    </row>
    <row r="4" spans="5:12" ht="18">
      <c r="E4" s="13"/>
      <c r="F4" s="13"/>
      <c r="G4" s="13"/>
      <c r="H4" s="13"/>
      <c r="L4" s="28" t="s">
        <v>19</v>
      </c>
    </row>
    <row r="5" spans="5:11" ht="18">
      <c r="E5" s="13"/>
      <c r="F5" s="13"/>
      <c r="G5" s="13"/>
      <c r="H5" s="13"/>
      <c r="K5" s="28"/>
    </row>
    <row r="6" spans="5:11" ht="18">
      <c r="E6" s="13"/>
      <c r="F6" s="13"/>
      <c r="G6" s="13"/>
      <c r="H6" s="13"/>
      <c r="K6" s="28"/>
    </row>
    <row r="7" spans="5:11" ht="18">
      <c r="E7" s="13"/>
      <c r="F7" s="13"/>
      <c r="G7" s="13"/>
      <c r="H7" s="13"/>
      <c r="K7" s="28"/>
    </row>
    <row r="8" spans="5:8" ht="16.5">
      <c r="E8" s="12"/>
      <c r="F8" s="12"/>
      <c r="G8" s="13"/>
      <c r="H8" s="13"/>
    </row>
    <row r="9" spans="3:12" ht="45" customHeight="1">
      <c r="C9" s="14" t="s">
        <v>1</v>
      </c>
      <c r="D9" s="15" t="s">
        <v>0</v>
      </c>
      <c r="E9" s="69" t="s">
        <v>15</v>
      </c>
      <c r="F9" s="70"/>
      <c r="G9" s="69" t="s">
        <v>18</v>
      </c>
      <c r="H9" s="70"/>
      <c r="I9" s="71" t="s">
        <v>52</v>
      </c>
      <c r="J9" s="71" t="s">
        <v>38</v>
      </c>
      <c r="K9" s="71" t="s">
        <v>39</v>
      </c>
      <c r="L9" s="71" t="s">
        <v>40</v>
      </c>
    </row>
    <row r="10" spans="3:12" ht="87.75" customHeight="1">
      <c r="C10" s="14"/>
      <c r="D10" s="14"/>
      <c r="E10" s="14" t="s">
        <v>10</v>
      </c>
      <c r="F10" s="14" t="s">
        <v>3</v>
      </c>
      <c r="G10" s="14" t="s">
        <v>10</v>
      </c>
      <c r="H10" s="14" t="s">
        <v>9</v>
      </c>
      <c r="I10" s="72"/>
      <c r="J10" s="72"/>
      <c r="K10" s="72"/>
      <c r="L10" s="72"/>
    </row>
    <row r="11" spans="3:12" ht="16.5">
      <c r="C11" s="16">
        <v>1</v>
      </c>
      <c r="D11" s="20" t="s">
        <v>11</v>
      </c>
      <c r="E11" s="34">
        <v>575.02</v>
      </c>
      <c r="F11" s="17">
        <f aca="true" t="shared" si="0" ref="F11:F21">E11*$E$24</f>
        <v>353660.4606881148</v>
      </c>
      <c r="G11" s="41">
        <v>30</v>
      </c>
      <c r="H11" s="19">
        <f aca="true" t="shared" si="1" ref="H11:H20">G11*$G$24</f>
        <v>108925</v>
      </c>
      <c r="I11" s="39">
        <f>F11+H11</f>
        <v>462585.4606881148</v>
      </c>
      <c r="J11" s="17">
        <f>I11/5</f>
        <v>92517.09213762297</v>
      </c>
      <c r="K11" s="39">
        <v>174174.38</v>
      </c>
      <c r="L11" s="39">
        <f>I11+K11</f>
        <v>636759.8406881148</v>
      </c>
    </row>
    <row r="12" spans="3:12" ht="16.5">
      <c r="C12" s="16">
        <v>2</v>
      </c>
      <c r="D12" s="20" t="s">
        <v>25</v>
      </c>
      <c r="E12" s="34">
        <v>808</v>
      </c>
      <c r="F12" s="17">
        <f t="shared" si="0"/>
        <v>496952.54466974497</v>
      </c>
      <c r="G12" s="18">
        <v>30</v>
      </c>
      <c r="H12" s="19">
        <f t="shared" si="1"/>
        <v>108925</v>
      </c>
      <c r="I12" s="39">
        <f aca="true" t="shared" si="2" ref="I12:I21">F12+H12</f>
        <v>605877.544669745</v>
      </c>
      <c r="J12" s="17">
        <f aca="true" t="shared" si="3" ref="J12:J21">I12/5</f>
        <v>121175.50893394901</v>
      </c>
      <c r="K12" s="39">
        <v>2330984.13</v>
      </c>
      <c r="L12" s="39">
        <f aca="true" t="shared" si="4" ref="L12:L21">I12+K12</f>
        <v>2936861.674669745</v>
      </c>
    </row>
    <row r="13" spans="3:12" ht="16.5">
      <c r="C13" s="16">
        <v>3</v>
      </c>
      <c r="D13" s="20" t="s">
        <v>26</v>
      </c>
      <c r="E13" s="42">
        <v>1436</v>
      </c>
      <c r="F13" s="17">
        <f t="shared" si="0"/>
        <v>883197.8392892992</v>
      </c>
      <c r="G13" s="18">
        <v>30</v>
      </c>
      <c r="H13" s="19">
        <f t="shared" si="1"/>
        <v>108925</v>
      </c>
      <c r="I13" s="39">
        <f t="shared" si="2"/>
        <v>992122.8392892992</v>
      </c>
      <c r="J13" s="17">
        <f t="shared" si="3"/>
        <v>198424.56785785983</v>
      </c>
      <c r="K13" s="39">
        <v>735284.69</v>
      </c>
      <c r="L13" s="39">
        <f t="shared" si="4"/>
        <v>1727407.5292892992</v>
      </c>
    </row>
    <row r="14" spans="3:12" ht="16.5">
      <c r="C14" s="16">
        <v>4</v>
      </c>
      <c r="D14" s="20" t="s">
        <v>20</v>
      </c>
      <c r="E14" s="34">
        <v>907.58</v>
      </c>
      <c r="F14" s="17">
        <f t="shared" si="0"/>
        <v>558198.2555586228</v>
      </c>
      <c r="G14" s="18">
        <v>30</v>
      </c>
      <c r="H14" s="19">
        <f t="shared" si="1"/>
        <v>108925</v>
      </c>
      <c r="I14" s="39">
        <f t="shared" si="2"/>
        <v>667123.2555586228</v>
      </c>
      <c r="J14" s="17">
        <f t="shared" si="3"/>
        <v>133424.65111172455</v>
      </c>
      <c r="K14" s="39">
        <v>2403143.88</v>
      </c>
      <c r="L14" s="39">
        <f t="shared" si="4"/>
        <v>3070267.135558623</v>
      </c>
    </row>
    <row r="15" spans="3:12" ht="16.5">
      <c r="C15" s="16">
        <v>5</v>
      </c>
      <c r="D15" s="20" t="s">
        <v>12</v>
      </c>
      <c r="E15" s="34">
        <v>289.08</v>
      </c>
      <c r="F15" s="17">
        <f t="shared" si="0"/>
        <v>177795.84358060628</v>
      </c>
      <c r="G15" s="18"/>
      <c r="H15" s="19">
        <f t="shared" si="1"/>
        <v>0</v>
      </c>
      <c r="I15" s="39">
        <f t="shared" si="2"/>
        <v>177795.84358060628</v>
      </c>
      <c r="J15" s="17">
        <f t="shared" si="3"/>
        <v>35559.168716121254</v>
      </c>
      <c r="K15" s="39">
        <v>232666.5</v>
      </c>
      <c r="L15" s="39">
        <f t="shared" si="4"/>
        <v>410462.3435806063</v>
      </c>
    </row>
    <row r="16" spans="3:12" ht="16.5">
      <c r="C16" s="16">
        <v>6</v>
      </c>
      <c r="D16" s="16" t="s">
        <v>16</v>
      </c>
      <c r="E16" s="17">
        <v>1245.25</v>
      </c>
      <c r="F16" s="17">
        <f t="shared" si="0"/>
        <v>765878.9062499999</v>
      </c>
      <c r="G16" s="18"/>
      <c r="H16" s="19">
        <f t="shared" si="1"/>
        <v>0</v>
      </c>
      <c r="I16" s="39">
        <f t="shared" si="2"/>
        <v>765878.9062499999</v>
      </c>
      <c r="J16" s="17">
        <f t="shared" si="3"/>
        <v>153175.78124999997</v>
      </c>
      <c r="K16" s="39">
        <v>1063295.13</v>
      </c>
      <c r="L16" s="39">
        <f t="shared" si="4"/>
        <v>1829174.03625</v>
      </c>
    </row>
    <row r="17" spans="3:12" ht="16.5">
      <c r="C17" s="16">
        <v>7</v>
      </c>
      <c r="D17" s="20" t="s">
        <v>17</v>
      </c>
      <c r="E17" s="34">
        <v>511</v>
      </c>
      <c r="F17" s="17">
        <f t="shared" si="0"/>
        <v>314285.5820869303</v>
      </c>
      <c r="G17" s="18"/>
      <c r="H17" s="19">
        <f t="shared" si="1"/>
        <v>0</v>
      </c>
      <c r="I17" s="39">
        <f t="shared" si="2"/>
        <v>314285.5820869303</v>
      </c>
      <c r="J17" s="17">
        <f t="shared" si="3"/>
        <v>62857.11641738606</v>
      </c>
      <c r="K17" s="39">
        <v>348464.81</v>
      </c>
      <c r="L17" s="39">
        <f t="shared" si="4"/>
        <v>662750.3920869303</v>
      </c>
    </row>
    <row r="18" spans="3:12" ht="16.5">
      <c r="C18" s="16">
        <v>8</v>
      </c>
      <c r="D18" s="16" t="s">
        <v>41</v>
      </c>
      <c r="E18" s="17">
        <v>361</v>
      </c>
      <c r="F18" s="17">
        <f t="shared" si="0"/>
        <v>222029.54037843805</v>
      </c>
      <c r="G18" s="18"/>
      <c r="H18" s="19">
        <f t="shared" si="1"/>
        <v>0</v>
      </c>
      <c r="I18" s="39">
        <f t="shared" si="2"/>
        <v>222029.54037843805</v>
      </c>
      <c r="J18" s="17">
        <f t="shared" si="3"/>
        <v>44405.90807568761</v>
      </c>
      <c r="K18" s="39">
        <v>0</v>
      </c>
      <c r="L18" s="39">
        <f t="shared" si="4"/>
        <v>222029.54037843805</v>
      </c>
    </row>
    <row r="19" spans="3:12" ht="16.5">
      <c r="C19" s="16">
        <v>9</v>
      </c>
      <c r="D19" s="20" t="s">
        <v>28</v>
      </c>
      <c r="E19" s="34">
        <v>34</v>
      </c>
      <c r="F19" s="17">
        <f t="shared" si="0"/>
        <v>20911.36945392491</v>
      </c>
      <c r="G19" s="18"/>
      <c r="H19" s="19">
        <f t="shared" si="1"/>
        <v>0</v>
      </c>
      <c r="I19" s="39">
        <f t="shared" si="2"/>
        <v>20911.36945392491</v>
      </c>
      <c r="J19" s="17">
        <f t="shared" si="3"/>
        <v>4182.2738907849825</v>
      </c>
      <c r="K19" s="39">
        <v>9515.18</v>
      </c>
      <c r="L19" s="39">
        <f t="shared" si="4"/>
        <v>30426.549453924912</v>
      </c>
    </row>
    <row r="20" spans="3:12" ht="16.5">
      <c r="C20" s="16">
        <v>10</v>
      </c>
      <c r="D20" s="16" t="s">
        <v>42</v>
      </c>
      <c r="E20" s="17">
        <v>123</v>
      </c>
      <c r="F20" s="17">
        <f t="shared" si="0"/>
        <v>75649.95420096365</v>
      </c>
      <c r="G20" s="18"/>
      <c r="H20" s="19">
        <f t="shared" si="1"/>
        <v>0</v>
      </c>
      <c r="I20" s="39">
        <f t="shared" si="2"/>
        <v>75649.95420096365</v>
      </c>
      <c r="J20" s="17">
        <f t="shared" si="3"/>
        <v>15129.99084019273</v>
      </c>
      <c r="K20" s="39">
        <v>0</v>
      </c>
      <c r="L20" s="39">
        <f t="shared" si="4"/>
        <v>75649.95420096365</v>
      </c>
    </row>
    <row r="21" spans="3:12" ht="16.5">
      <c r="C21" s="16">
        <v>11</v>
      </c>
      <c r="D21" s="20" t="s">
        <v>43</v>
      </c>
      <c r="E21" s="34">
        <v>85.75</v>
      </c>
      <c r="F21" s="17">
        <f t="shared" si="0"/>
        <v>52739.70384335474</v>
      </c>
      <c r="G21" s="18"/>
      <c r="H21" s="19">
        <f>G21*$G$24</f>
        <v>0</v>
      </c>
      <c r="I21" s="39">
        <f t="shared" si="2"/>
        <v>52739.70384335474</v>
      </c>
      <c r="J21" s="17">
        <f t="shared" si="3"/>
        <v>10547.94076867095</v>
      </c>
      <c r="K21" s="39">
        <v>0</v>
      </c>
      <c r="L21" s="39">
        <f t="shared" si="4"/>
        <v>52739.70384335474</v>
      </c>
    </row>
    <row r="22" spans="3:12" s="24" customFormat="1" ht="16.5">
      <c r="C22" s="21"/>
      <c r="D22" s="21" t="s">
        <v>2</v>
      </c>
      <c r="E22" s="22">
        <f aca="true" t="shared" si="5" ref="E22:L22">SUM(E11:E21)</f>
        <v>6375.68</v>
      </c>
      <c r="F22" s="22">
        <f t="shared" si="5"/>
        <v>3921299.999999999</v>
      </c>
      <c r="G22" s="23">
        <f t="shared" si="5"/>
        <v>120</v>
      </c>
      <c r="H22" s="22">
        <f t="shared" si="5"/>
        <v>435700</v>
      </c>
      <c r="I22" s="39">
        <f t="shared" si="5"/>
        <v>4357000</v>
      </c>
      <c r="J22" s="17">
        <f t="shared" si="5"/>
        <v>871400</v>
      </c>
      <c r="K22" s="39">
        <f t="shared" si="5"/>
        <v>7297528.699999999</v>
      </c>
      <c r="L22" s="39">
        <f t="shared" si="5"/>
        <v>11654528.700000001</v>
      </c>
    </row>
    <row r="23" spans="5:11" ht="16.5">
      <c r="E23" s="35"/>
      <c r="J23" s="9" t="s">
        <v>54</v>
      </c>
      <c r="K23" s="39">
        <v>26202</v>
      </c>
    </row>
    <row r="24" spans="5:11" ht="16.5">
      <c r="E24" s="35">
        <f>'anexa 1'!F9</f>
        <v>615.0402780566151</v>
      </c>
      <c r="G24" s="9">
        <f>'anexa 1'!F10</f>
        <v>3630.8333333333335</v>
      </c>
      <c r="K24" s="35">
        <f>K22+K23</f>
        <v>7323730.699999999</v>
      </c>
    </row>
    <row r="25" spans="5:10" ht="16.5">
      <c r="E25" s="35"/>
      <c r="J25" s="2"/>
    </row>
    <row r="26" spans="11:13" ht="16.5">
      <c r="K26" s="24"/>
      <c r="L26" s="24"/>
      <c r="M26" s="24"/>
    </row>
    <row r="30" spans="4:11" ht="18">
      <c r="D30" s="27" t="s">
        <v>13</v>
      </c>
      <c r="E30" s="27"/>
      <c r="F30" s="27"/>
      <c r="G30" s="27"/>
      <c r="H30" s="27"/>
      <c r="I30" s="27"/>
      <c r="J30" s="27"/>
      <c r="K30" s="28" t="s">
        <v>35</v>
      </c>
    </row>
    <row r="31" spans="4:11" ht="18">
      <c r="D31" s="30" t="s">
        <v>32</v>
      </c>
      <c r="E31" s="27"/>
      <c r="F31" s="27"/>
      <c r="G31" s="27"/>
      <c r="H31" s="27"/>
      <c r="I31" s="27"/>
      <c r="J31" s="27"/>
      <c r="K31" s="28" t="s">
        <v>36</v>
      </c>
    </row>
    <row r="34" spans="5:6" ht="18">
      <c r="E34" s="28"/>
      <c r="F34" s="28"/>
    </row>
    <row r="35" spans="5:6" ht="18">
      <c r="E35" s="28"/>
      <c r="F35" s="28"/>
    </row>
  </sheetData>
  <sheetProtection/>
  <mergeCells count="6">
    <mergeCell ref="E9:F9"/>
    <mergeCell ref="G9:H9"/>
    <mergeCell ref="I9:I10"/>
    <mergeCell ref="J9:J10"/>
    <mergeCell ref="K9:K10"/>
    <mergeCell ref="L9:L10"/>
  </mergeCells>
  <printOptions/>
  <pageMargins left="0.2" right="0.17" top="0.93" bottom="1" header="0.5" footer="0.5"/>
  <pageSetup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6" sqref="C16"/>
    </sheetView>
  </sheetViews>
  <sheetFormatPr defaultColWidth="16.8515625" defaultRowHeight="12.75"/>
  <cols>
    <col min="1" max="1" width="4.8515625" style="45" bestFit="1" customWidth="1"/>
    <col min="2" max="2" width="36.140625" style="45" bestFit="1" customWidth="1"/>
    <col min="3" max="3" width="21.140625" style="45" customWidth="1"/>
    <col min="4" max="4" width="15.421875" style="45" customWidth="1"/>
    <col min="5" max="16384" width="16.8515625" style="45" customWidth="1"/>
  </cols>
  <sheetData>
    <row r="1" spans="1:4" ht="15" customHeight="1">
      <c r="A1" s="44"/>
      <c r="B1" s="44"/>
      <c r="C1" s="44"/>
      <c r="D1" s="44"/>
    </row>
    <row r="2" spans="1:4" ht="18" customHeight="1">
      <c r="A2" s="67" t="s">
        <v>31</v>
      </c>
      <c r="D2" s="46"/>
    </row>
    <row r="3" spans="3:4" ht="18">
      <c r="C3" s="47"/>
      <c r="D3" s="48"/>
    </row>
    <row r="4" spans="3:4" ht="18">
      <c r="C4" s="49"/>
      <c r="D4" s="49"/>
    </row>
    <row r="5" spans="3:4" ht="18">
      <c r="C5" s="49"/>
      <c r="D5" s="49"/>
    </row>
    <row r="6" spans="3:4" ht="18">
      <c r="C6" s="49"/>
      <c r="D6" s="49"/>
    </row>
    <row r="7" spans="3:4" ht="18">
      <c r="C7" s="49"/>
      <c r="D7" s="49"/>
    </row>
    <row r="8" spans="3:4" ht="18">
      <c r="C8" s="50"/>
      <c r="D8" s="49"/>
    </row>
    <row r="9" spans="1:4" ht="54">
      <c r="A9" s="51" t="s">
        <v>1</v>
      </c>
      <c r="B9" s="51" t="s">
        <v>0</v>
      </c>
      <c r="C9" s="52" t="s">
        <v>15</v>
      </c>
      <c r="D9" s="52" t="s">
        <v>18</v>
      </c>
    </row>
    <row r="10" spans="1:4" ht="18">
      <c r="A10" s="51"/>
      <c r="B10" s="51"/>
      <c r="C10" s="51" t="s">
        <v>10</v>
      </c>
      <c r="D10" s="51" t="s">
        <v>10</v>
      </c>
    </row>
    <row r="11" spans="1:4" ht="18">
      <c r="A11" s="53">
        <v>1</v>
      </c>
      <c r="B11" s="54" t="s">
        <v>48</v>
      </c>
      <c r="C11" s="55">
        <v>480.52</v>
      </c>
      <c r="D11" s="56">
        <v>30</v>
      </c>
    </row>
    <row r="12" spans="1:5" ht="18">
      <c r="A12" s="53"/>
      <c r="B12" s="54">
        <v>2</v>
      </c>
      <c r="C12" s="55">
        <v>94.5</v>
      </c>
      <c r="D12" s="56"/>
      <c r="E12" s="65">
        <f>C11+C12</f>
        <v>575.02</v>
      </c>
    </row>
    <row r="13" spans="1:4" ht="18">
      <c r="A13" s="53">
        <v>2</v>
      </c>
      <c r="B13" s="54" t="s">
        <v>25</v>
      </c>
      <c r="C13" s="55">
        <v>808</v>
      </c>
      <c r="D13" s="57">
        <v>30</v>
      </c>
    </row>
    <row r="14" spans="1:4" ht="18">
      <c r="A14" s="53">
        <v>3</v>
      </c>
      <c r="B14" s="54" t="s">
        <v>45</v>
      </c>
      <c r="C14" s="58">
        <v>945</v>
      </c>
      <c r="D14" s="57">
        <v>30</v>
      </c>
    </row>
    <row r="15" spans="1:5" ht="18">
      <c r="A15" s="53"/>
      <c r="B15" s="59" t="s">
        <v>44</v>
      </c>
      <c r="C15" s="58">
        <v>491</v>
      </c>
      <c r="D15" s="57"/>
      <c r="E15" s="65">
        <f>C14+C15</f>
        <v>1436</v>
      </c>
    </row>
    <row r="16" spans="1:4" ht="18">
      <c r="A16" s="53">
        <v>4</v>
      </c>
      <c r="B16" s="54" t="s">
        <v>46</v>
      </c>
      <c r="C16" s="55">
        <v>779.08</v>
      </c>
      <c r="D16" s="57">
        <v>30</v>
      </c>
    </row>
    <row r="17" spans="1:5" ht="18">
      <c r="A17" s="53"/>
      <c r="B17" s="59" t="s">
        <v>44</v>
      </c>
      <c r="C17" s="55">
        <v>128.5</v>
      </c>
      <c r="D17" s="57"/>
      <c r="E17" s="65">
        <f>C16+C17</f>
        <v>907.58</v>
      </c>
    </row>
    <row r="18" spans="1:4" ht="18">
      <c r="A18" s="53">
        <v>5</v>
      </c>
      <c r="B18" s="54" t="s">
        <v>12</v>
      </c>
      <c r="C18" s="55">
        <v>289.08</v>
      </c>
      <c r="D18" s="57"/>
    </row>
    <row r="19" spans="1:4" ht="18">
      <c r="A19" s="53">
        <v>6</v>
      </c>
      <c r="B19" s="53" t="s">
        <v>50</v>
      </c>
      <c r="C19" s="60">
        <v>1232.25</v>
      </c>
      <c r="D19" s="57"/>
    </row>
    <row r="20" spans="1:5" ht="18">
      <c r="A20" s="53"/>
      <c r="B20" s="68" t="s">
        <v>49</v>
      </c>
      <c r="C20" s="60">
        <v>13</v>
      </c>
      <c r="D20" s="57"/>
      <c r="E20" s="65">
        <f>C19+C20</f>
        <v>1245.25</v>
      </c>
    </row>
    <row r="21" spans="1:4" ht="18">
      <c r="A21" s="53">
        <v>7</v>
      </c>
      <c r="B21" s="54" t="s">
        <v>17</v>
      </c>
      <c r="C21" s="55">
        <v>511</v>
      </c>
      <c r="D21" s="57"/>
    </row>
    <row r="22" spans="1:4" ht="18">
      <c r="A22" s="53">
        <v>8</v>
      </c>
      <c r="B22" s="53" t="s">
        <v>41</v>
      </c>
      <c r="C22" s="60">
        <v>361</v>
      </c>
      <c r="D22" s="57"/>
    </row>
    <row r="23" spans="1:4" ht="18">
      <c r="A23" s="53">
        <v>9</v>
      </c>
      <c r="B23" s="54" t="s">
        <v>28</v>
      </c>
      <c r="C23" s="55">
        <v>34</v>
      </c>
      <c r="D23" s="57"/>
    </row>
    <row r="24" spans="1:4" ht="18">
      <c r="A24" s="53">
        <v>10</v>
      </c>
      <c r="B24" s="53" t="s">
        <v>42</v>
      </c>
      <c r="C24" s="60">
        <v>108</v>
      </c>
      <c r="D24" s="61" t="s">
        <v>47</v>
      </c>
    </row>
    <row r="25" spans="1:4" ht="18">
      <c r="A25" s="53">
        <v>11</v>
      </c>
      <c r="B25" s="54" t="s">
        <v>43</v>
      </c>
      <c r="C25" s="55">
        <v>85.75</v>
      </c>
      <c r="D25" s="57"/>
    </row>
    <row r="26" spans="1:4" s="46" customFormat="1" ht="18">
      <c r="A26" s="62"/>
      <c r="B26" s="62" t="s">
        <v>2</v>
      </c>
      <c r="C26" s="63">
        <f>SUM(C11:C25)</f>
        <v>6360.68</v>
      </c>
      <c r="D26" s="64">
        <f>SUM(D11:D25)</f>
        <v>120</v>
      </c>
    </row>
    <row r="27" ht="18">
      <c r="C27" s="65"/>
    </row>
    <row r="28" ht="18">
      <c r="C28" s="66"/>
    </row>
    <row r="29" ht="18">
      <c r="C29" s="66"/>
    </row>
  </sheetData>
  <sheetProtection/>
  <printOptions/>
  <pageMargins left="0.7" right="0.7" top="0.75" bottom="0.75" header="0.3" footer="0.3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Otilia</cp:lastModifiedBy>
  <cp:lastPrinted>2023-06-29T12:06:42Z</cp:lastPrinted>
  <dcterms:created xsi:type="dcterms:W3CDTF">1996-10-14T23:33:28Z</dcterms:created>
  <dcterms:modified xsi:type="dcterms:W3CDTF">2023-06-30T08:33:51Z</dcterms:modified>
  <cp:category/>
  <cp:version/>
  <cp:contentType/>
  <cp:contentStatus/>
</cp:coreProperties>
</file>